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 vance\Downloads\"/>
    </mc:Choice>
  </mc:AlternateContent>
  <xr:revisionPtr revIDLastSave="0" documentId="8_{5A2FE3C1-E58B-4AC6-B613-2C33FF0278F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Agent Balanced Scorecard" sheetId="3" r:id="rId1"/>
    <sheet name="Metrics" sheetId="1" r:id="rId2"/>
    <sheet name="Scorecard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B19" i="4"/>
  <c r="B18" i="4"/>
  <c r="B17" i="4"/>
  <c r="B16" i="4"/>
  <c r="B15" i="4"/>
  <c r="B14" i="4"/>
  <c r="B13" i="4"/>
  <c r="B12" i="4"/>
  <c r="B11" i="4"/>
  <c r="B10" i="4"/>
  <c r="A19" i="4"/>
  <c r="A18" i="4"/>
  <c r="A17" i="4"/>
  <c r="A16" i="4"/>
  <c r="A15" i="4"/>
  <c r="A14" i="4"/>
  <c r="A13" i="4"/>
  <c r="A12" i="4"/>
  <c r="A11" i="4"/>
  <c r="A10" i="4"/>
  <c r="E19" i="4"/>
  <c r="H19" i="4" s="1"/>
  <c r="E18" i="4"/>
  <c r="E17" i="4"/>
  <c r="E16" i="4"/>
  <c r="E15" i="4"/>
  <c r="E14" i="4"/>
  <c r="E13" i="4"/>
  <c r="E12" i="4"/>
  <c r="E11" i="4"/>
  <c r="E10" i="4"/>
  <c r="H18" i="4"/>
  <c r="H17" i="4"/>
  <c r="H16" i="4"/>
  <c r="H15" i="4"/>
  <c r="H14" i="4"/>
  <c r="H13" i="4"/>
  <c r="H12" i="4"/>
  <c r="H11" i="4"/>
  <c r="H10" i="4"/>
  <c r="H7" i="4"/>
  <c r="H6" i="4"/>
  <c r="G7" i="4"/>
  <c r="G6" i="4"/>
  <c r="H21" i="4" l="1"/>
</calcChain>
</file>

<file path=xl/sharedStrings.xml><?xml version="1.0" encoding="utf-8"?>
<sst xmlns="http://schemas.openxmlformats.org/spreadsheetml/2006/main" count="81" uniqueCount="70">
  <si>
    <t>Agent Scorecard Overview</t>
  </si>
  <si>
    <t>Empowering Call Center Excellence – One Agent at a Time</t>
  </si>
  <si>
    <t>Welcome to the Agent Balanced Scorecard – a simple but powerful tool designed to for 1 on 1 reviews to help give a fair picture of agent performance across key areas.</t>
  </si>
  <si>
    <t>Why This Scorecard Matters</t>
  </si>
  <si>
    <t>The healthcare call center agent has a very difficult role. A balanced scorecard brings transparency and consistency to how success is defined—so expectations are clear, feedback is actionable, and growth is measurable.</t>
  </si>
  <si>
    <t>The Agent Balanced Scorecard gives the agent a clear, consistent, and data-driven way to</t>
  </si>
  <si>
    <t>►</t>
  </si>
  <si>
    <t>Understand how your daily work impacts patient care, team performance, and organizational goals</t>
  </si>
  <si>
    <t>Celebrate wins and contributions that may otherwise go unnoticed</t>
  </si>
  <si>
    <t>Focus improvement efforts on the areas that matter most—without guesswork</t>
  </si>
  <si>
    <t>Track progress and identify opportunities for personal and professional growth, with a framework for objective feedback across performance, quality, and patient experience</t>
  </si>
  <si>
    <t>How to Use This Tool</t>
  </si>
  <si>
    <t>Review the recommended metrics on the Metrics tab and enter your target values.</t>
  </si>
  <si>
    <t>Customize the metrics if needed to reflect your organization's priorities. Each column is designed to be flexible so you can adapt it to your team’s most important KPIs.</t>
  </si>
  <si>
    <t>Enter performance data by agent on the Scorecard. This can be updated weekly, or monthly depending on your workflow.</t>
  </si>
  <si>
    <t>Review and coach based on actual performance patterns, not guesswork — helping agents grow and your whole team level up.</t>
  </si>
  <si>
    <t>Agent Balanced Scorecard</t>
  </si>
  <si>
    <t>Agent Name</t>
  </si>
  <si>
    <t>John</t>
  </si>
  <si>
    <t>Doe</t>
  </si>
  <si>
    <t>Last Name</t>
  </si>
  <si>
    <t>March</t>
  </si>
  <si>
    <t>Metric Category</t>
  </si>
  <si>
    <t>Metric</t>
  </si>
  <si>
    <t>Target</t>
  </si>
  <si>
    <t>Notes</t>
  </si>
  <si>
    <t>People</t>
  </si>
  <si>
    <t>Learning &amp; Versatility</t>
  </si>
  <si>
    <t>Measure an agent’s ability to grow, adapt, and contribute flexibly. We recommend a rubric focused on training, workflows, process improvement, and cross-function.</t>
  </si>
  <si>
    <t>Production</t>
  </si>
  <si>
    <t>Adherence to Process (%)</t>
  </si>
  <si>
    <t>Measures adherence to protocol based on QA or system auditing.</t>
  </si>
  <si>
    <t>Calls/Day</t>
  </si>
  <si>
    <t>Average number of calls per day over the time period</t>
  </si>
  <si>
    <t>Pt Experience</t>
  </si>
  <si>
    <t>Active Listening Score (1-5)</t>
  </si>
  <si>
    <t>Measures empathy and patient-centeredness in communication.</t>
  </si>
  <si>
    <t>First Call Resolution (%)</t>
  </si>
  <si>
    <t>Measures whether the issue was resolved on the first interaction.</t>
  </si>
  <si>
    <t>Patient Satisfaction (%)</t>
  </si>
  <si>
    <t>Tracks overall patient satisfaction as captured in surveys.</t>
  </si>
  <si>
    <t>Quality</t>
  </si>
  <si>
    <t>Bad Call Ratio (%)</t>
  </si>
  <si>
    <t>Flags risk-prone or poorly handled calls requiring QA review.</t>
  </si>
  <si>
    <t>Escalation Rate (%)</t>
  </si>
  <si>
    <t>Tracks whether the agent escalated unnecessarily or appropriately.</t>
  </si>
  <si>
    <t>Quality Score (%)</t>
  </si>
  <si>
    <t>Composite score of call handling quality from QA audits.</t>
  </si>
  <si>
    <t>Revenue</t>
  </si>
  <si>
    <t>Conversion Rate (%)</t>
  </si>
  <si>
    <t>Measures how often the agent successfully converts inquiries into appointments.</t>
  </si>
  <si>
    <t>Month &amp; Year</t>
  </si>
  <si>
    <t>Category</t>
  </si>
  <si>
    <t>Units</t>
  </si>
  <si>
    <t>Target Value</t>
  </si>
  <si>
    <t>Agent Value</t>
  </si>
  <si>
    <t>Weight</t>
  </si>
  <si>
    <t>Score</t>
  </si>
  <si>
    <t>Score (1-10)</t>
  </si>
  <si>
    <t>% Protocols Followed (&gt;)</t>
  </si>
  <si>
    <t># Calls per Day (&gt;)</t>
  </si>
  <si>
    <t>Avg Listening Score (1–5)</t>
  </si>
  <si>
    <t>% Resolved on First Call (&gt;)</t>
  </si>
  <si>
    <t>CSAT % (&gt;)</t>
  </si>
  <si>
    <t>% Calls Marked Bad (&lt;)</t>
  </si>
  <si>
    <t>% Calls Escalated (&lt;)</t>
  </si>
  <si>
    <t>Avg QA Score % (&gt;)</t>
  </si>
  <si>
    <t>% Inquiries Converted</t>
  </si>
  <si>
    <t>should equal 100%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</si>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</sst>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Aharoni"/>
      <charset val="177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5"/>
      <color rgb="FF00B0F0"/>
      <name val="Abadi"/>
      <family val="2"/>
    </font>
    <font>
      <b/>
      <sz val="11"/>
      <color rgb="FF00B0F0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Aharoni"/>
      <charset val="177"/>
    </font>
    <font>
      <b/>
      <sz val="14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E7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5" tint="0.79995117038483843"/>
      </patternFill>
    </fill>
    <fill>
      <patternFill patternType="solid">
        <fgColor rgb="FF36609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092E73"/>
      </left>
      <right/>
      <top style="thin">
        <color theme="4"/>
      </top>
      <bottom style="thin">
        <color theme="4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/>
      <right/>
      <top/>
      <bottom style="thin">
        <color indexed="64"/>
      </bottom>
      <diagonal/>
    </border>
    <border>
      <left style="thin">
        <color rgb="FF36609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6609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92E73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13" fillId="8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0" fillId="9" borderId="9" xfId="0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1" fillId="7" borderId="15" xfId="0" applyFont="1" applyFill="1" applyBorder="1" applyAlignment="1">
      <alignment vertical="center"/>
    </xf>
    <xf numFmtId="1" fontId="1" fillId="0" borderId="16" xfId="0" applyNumberFormat="1" applyFont="1" applyBorder="1" applyAlignment="1">
      <alignment horizontal="left" vertical="center"/>
    </xf>
    <xf numFmtId="0" fontId="1" fillId="7" borderId="16" xfId="0" applyFont="1" applyFill="1" applyBorder="1" applyAlignment="1">
      <alignment vertical="center"/>
    </xf>
    <xf numFmtId="0" fontId="1" fillId="7" borderId="14" xfId="0" applyFont="1" applyFill="1" applyBorder="1" applyAlignment="1">
      <alignment horizontal="right" vertical="center" indent="1"/>
    </xf>
    <xf numFmtId="17" fontId="1" fillId="0" borderId="12" xfId="0" applyNumberFormat="1" applyFont="1" applyBorder="1" applyAlignment="1">
      <alignment horizontal="right" vertical="center" indent="1"/>
    </xf>
    <xf numFmtId="17" fontId="1" fillId="0" borderId="14" xfId="0" applyNumberFormat="1" applyFont="1" applyBorder="1" applyAlignment="1">
      <alignment horizontal="right" vertical="center" indent="1"/>
    </xf>
    <xf numFmtId="164" fontId="0" fillId="9" borderId="9" xfId="0" applyNumberFormat="1" applyFill="1" applyBorder="1" applyAlignment="1">
      <alignment horizontal="center" vertical="center"/>
    </xf>
    <xf numFmtId="9" fontId="0" fillId="9" borderId="9" xfId="1" applyFont="1" applyFill="1" applyBorder="1" applyAlignment="1">
      <alignment horizontal="center" vertical="center"/>
    </xf>
    <xf numFmtId="9" fontId="1" fillId="9" borderId="9" xfId="1" applyFont="1" applyFill="1" applyBorder="1" applyAlignment="1">
      <alignment vertical="center"/>
    </xf>
    <xf numFmtId="43" fontId="0" fillId="0" borderId="0" xfId="0" applyNumberFormat="1"/>
    <xf numFmtId="0" fontId="13" fillId="8" borderId="1" xfId="0" applyFont="1" applyFill="1" applyBorder="1" applyAlignment="1">
      <alignment vertical="center"/>
    </xf>
    <xf numFmtId="0" fontId="13" fillId="8" borderId="2" xfId="0" applyFont="1" applyFill="1" applyBorder="1" applyAlignment="1">
      <alignment vertical="center"/>
    </xf>
    <xf numFmtId="164" fontId="0" fillId="9" borderId="10" xfId="0" applyNumberForma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9" fontId="0" fillId="0" borderId="9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</xf>
    <xf numFmtId="9" fontId="0" fillId="0" borderId="9" xfId="0" applyNumberFormat="1" applyBorder="1" applyAlignment="1" applyProtection="1">
      <alignment horizontal="center" vertical="center"/>
    </xf>
    <xf numFmtId="1" fontId="0" fillId="0" borderId="9" xfId="0" applyNumberFormat="1" applyBorder="1" applyAlignment="1" applyProtection="1">
      <alignment horizontal="center" vertical="center"/>
    </xf>
    <xf numFmtId="9" fontId="0" fillId="0" borderId="9" xfId="1" applyFont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9" fontId="5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10" fillId="6" borderId="4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1" fillId="8" borderId="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vertical="center" wrapText="1"/>
    </xf>
    <xf numFmtId="1" fontId="10" fillId="6" borderId="5" xfId="0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66092"/>
      <color rgb="FF092E73"/>
      <color rgb="FF00B0F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262432</xdr:colOff>
      <xdr:row>0</xdr:row>
      <xdr:rowOff>62550</xdr:rowOff>
    </xdr:from>
    <xdr:to>
      <xdr:col>10</xdr:col>
      <xdr:colOff>712134</xdr:colOff>
      <xdr:row>2</xdr:row>
      <xdr:rowOff>135114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5CDF5-534D-43B1-AED2-F1F89677E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124" t="34770" r="24489" b="53202"/>
        <a:stretch/>
      </xdr:blipFill>
      <xdr:spPr>
        <a:xfrm>
          <a:off x="5546006" y="62550"/>
          <a:ext cx="1088437" cy="453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224517</xdr:colOff>
      <xdr:row>0</xdr:row>
      <xdr:rowOff>38100</xdr:rowOff>
    </xdr:from>
    <xdr:to>
      <xdr:col>7</xdr:col>
      <xdr:colOff>1271894</xdr:colOff>
      <xdr:row>2</xdr:row>
      <xdr:rowOff>110664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5B6E14-A4C8-496D-BB41-916E0FC8E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124" t="34770" r="24489" b="53202"/>
        <a:stretch/>
      </xdr:blipFill>
      <xdr:spPr>
        <a:xfrm>
          <a:off x="5259160" y="38100"/>
          <a:ext cx="1084916" cy="453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226884</xdr:colOff>
      <xdr:row>0</xdr:row>
      <xdr:rowOff>54665</xdr:rowOff>
    </xdr:from>
    <xdr:to>
      <xdr:col>7</xdr:col>
      <xdr:colOff>475256</xdr:colOff>
      <xdr:row>2</xdr:row>
      <xdr:rowOff>127229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DCF9F-B744-4A8C-AFCD-F23F049148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124" t="34770" r="24489" b="53202"/>
        <a:stretch/>
      </xdr:blipFill>
      <xdr:spPr>
        <a:xfrm>
          <a:off x="5039080" y="54665"/>
          <a:ext cx="1084916" cy="45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96DA-E08F-4F5A-91BF-127D66D09F96}">
  <sheetPr>
    <tabColor rgb="FF00B0F0"/>
    <pageSetUpPr fitToPage="1"/>
  </sheetPr>
  <dimension ref="A1:T53"/>
  <sheetViews>
    <sheetView showGridLines="0" showRowColHeaders="0" showRuler="0" view="pageLayout" zoomScale="136" zoomScaleNormal="100" zoomScaleSheetLayoutView="145" zoomScalePageLayoutView="136" workbookViewId="0">
      <selection activeCell="D10" sqref="D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5"/>
  <cols>
    <col min="1" max="1" width="2.42578125" style="7" customWidth="1"/>
    <col min="11" max="11" width="11.140625" customWidth="1"/>
  </cols>
  <sheetData>
    <row r="1" spans="1:11" ht="1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6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>
      <c r="A5" s="6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9.5" customHeight="1">
      <c r="A6" s="9"/>
      <c r="B6" s="52" t="s">
        <v>1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ht="4.9000000000000004" customHeight="1">
      <c r="A7" s="10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0"/>
      <c r="B8" s="53" t="s">
        <v>2</v>
      </c>
      <c r="C8" s="53"/>
      <c r="D8" s="53"/>
      <c r="E8" s="53"/>
      <c r="F8" s="53"/>
      <c r="G8" s="53"/>
      <c r="H8" s="53"/>
      <c r="I8" s="53"/>
      <c r="J8" s="53"/>
      <c r="K8" s="53"/>
    </row>
    <row r="9" spans="1:11">
      <c r="A9" s="10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ht="18" customHeight="1">
      <c r="A10" s="11"/>
    </row>
    <row r="11" spans="1:11" ht="19.350000000000001" customHeight="1">
      <c r="A11" s="9"/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4.9000000000000004" customHeight="1">
      <c r="A12" s="11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 customHeight="1">
      <c r="A13" s="10"/>
      <c r="B13" s="54" t="s">
        <v>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10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>
      <c r="A15" s="10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>
      <c r="A16" s="11"/>
    </row>
    <row r="17" spans="1:20" s="5" customFormat="1" ht="19.350000000000001" customHeight="1">
      <c r="A17" s="12"/>
      <c r="B17" s="52" t="s">
        <v>5</v>
      </c>
      <c r="C17" s="52"/>
      <c r="D17" s="52"/>
      <c r="E17" s="52"/>
      <c r="F17" s="52"/>
      <c r="G17" s="52"/>
      <c r="H17" s="52"/>
      <c r="I17" s="52"/>
      <c r="J17" s="52"/>
      <c r="K17" s="52"/>
      <c r="L17"/>
      <c r="M17"/>
      <c r="N17"/>
      <c r="O17"/>
      <c r="P17"/>
      <c r="Q17"/>
      <c r="R17"/>
      <c r="S17"/>
      <c r="T17"/>
    </row>
    <row r="18" spans="1:20" ht="6.75" customHeight="1">
      <c r="A18" s="1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20" ht="15" customHeight="1">
      <c r="A19" s="8" t="s">
        <v>6</v>
      </c>
      <c r="B19" s="56" t="s">
        <v>7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20" ht="7.5" customHeight="1">
      <c r="A20" s="13"/>
    </row>
    <row r="21" spans="1:20" ht="15" customHeight="1">
      <c r="A21" s="8" t="s">
        <v>6</v>
      </c>
      <c r="B21" s="55" t="s">
        <v>8</v>
      </c>
      <c r="C21" s="55"/>
      <c r="D21" s="55"/>
      <c r="E21" s="55"/>
      <c r="F21" s="55"/>
      <c r="G21" s="55"/>
      <c r="H21" s="55"/>
      <c r="I21" s="55"/>
      <c r="J21" s="55"/>
      <c r="K21" s="55"/>
    </row>
    <row r="22" spans="1:20" ht="7.5" customHeight="1">
      <c r="A22" s="13"/>
      <c r="C22" s="42"/>
      <c r="D22" s="42"/>
      <c r="E22" s="42"/>
      <c r="F22" s="42"/>
      <c r="G22" s="42"/>
      <c r="H22" s="42"/>
      <c r="I22" s="42"/>
      <c r="J22" s="42"/>
      <c r="K22" s="42"/>
    </row>
    <row r="23" spans="1:20" ht="15" customHeight="1">
      <c r="A23" s="8" t="s">
        <v>6</v>
      </c>
      <c r="B23" s="53" t="s">
        <v>9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20" ht="7.5" customHeight="1">
      <c r="A24" s="13"/>
      <c r="C24" s="3"/>
      <c r="D24" s="3"/>
      <c r="E24" s="3"/>
      <c r="F24" s="3"/>
      <c r="G24" s="3"/>
      <c r="H24" s="3"/>
      <c r="I24" s="3"/>
      <c r="J24" s="3"/>
      <c r="K24" s="3"/>
    </row>
    <row r="25" spans="1:20" ht="15" customHeight="1">
      <c r="A25" s="8" t="s">
        <v>6</v>
      </c>
      <c r="B25" s="53" t="s">
        <v>10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20">
      <c r="A26" s="14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20" ht="15" customHeight="1">
      <c r="A27" s="14"/>
    </row>
    <row r="28" spans="1:20" ht="5.25" customHeight="1">
      <c r="A28" s="14"/>
    </row>
    <row r="29" spans="1:20" ht="19.350000000000001" customHeight="1">
      <c r="A29" s="14"/>
      <c r="B29" s="52" t="s">
        <v>11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1:20" ht="7.5" customHeight="1">
      <c r="A30" s="14"/>
    </row>
    <row r="31" spans="1:20" ht="14.25" customHeight="1">
      <c r="A31" s="15">
        <v>1</v>
      </c>
      <c r="B31" s="49" t="s">
        <v>12</v>
      </c>
      <c r="C31" s="49"/>
      <c r="D31" s="49"/>
      <c r="E31" s="49"/>
      <c r="F31" s="49"/>
      <c r="G31" s="49"/>
      <c r="H31" s="49"/>
      <c r="I31" s="49"/>
      <c r="J31" s="49"/>
      <c r="K31" s="49"/>
    </row>
    <row r="32" spans="1:20" ht="7.5" customHeight="1">
      <c r="A32" s="16"/>
    </row>
    <row r="33" spans="1:11" ht="15" customHeight="1">
      <c r="A33" s="15">
        <v>2</v>
      </c>
      <c r="B33" s="49" t="s">
        <v>13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1" ht="15" customHeight="1">
      <c r="A34" s="16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7.5" customHeight="1">
      <c r="A35" s="16"/>
    </row>
    <row r="36" spans="1:11" ht="30.4" customHeight="1">
      <c r="A36" s="41">
        <v>3</v>
      </c>
      <c r="B36" s="49" t="s">
        <v>14</v>
      </c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7.5" customHeight="1">
      <c r="A37" s="16"/>
    </row>
    <row r="38" spans="1:11" ht="15" customHeight="1">
      <c r="A38" s="15">
        <v>4</v>
      </c>
      <c r="B38" s="49" t="s">
        <v>15</v>
      </c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14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11"/>
    </row>
    <row r="41" spans="1:11">
      <c r="A41" s="11"/>
    </row>
    <row r="42" spans="1:11">
      <c r="A42" s="11"/>
    </row>
    <row r="43" spans="1:11">
      <c r="A43" s="11"/>
    </row>
    <row r="44" spans="1:11">
      <c r="A44" s="11"/>
    </row>
    <row r="45" spans="1:11">
      <c r="A45" s="11"/>
    </row>
    <row r="46" spans="1:11">
      <c r="A46" s="11"/>
    </row>
    <row r="47" spans="1:11">
      <c r="A47" s="11"/>
    </row>
    <row r="48" spans="1:1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</sheetData>
  <mergeCells count="16">
    <mergeCell ref="B31:K31"/>
    <mergeCell ref="A1:K3"/>
    <mergeCell ref="A4:K4"/>
    <mergeCell ref="B38:K39"/>
    <mergeCell ref="B6:K6"/>
    <mergeCell ref="B8:K9"/>
    <mergeCell ref="B11:K11"/>
    <mergeCell ref="B13:K15"/>
    <mergeCell ref="B17:K17"/>
    <mergeCell ref="B21:K21"/>
    <mergeCell ref="B19:K19"/>
    <mergeCell ref="B23:K23"/>
    <mergeCell ref="B25:K26"/>
    <mergeCell ref="B36:K36"/>
    <mergeCell ref="B29:K29"/>
    <mergeCell ref="B33:K34"/>
  </mergeCells>
  <pageMargins left="0.5" right="0.5" top="0.75" bottom="0.75" header="0.1" footer="0.1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19"/>
  <sheetViews>
    <sheetView showGridLines="0" showRowColHeaders="0" showRuler="0" view="pageLayout" topLeftCell="A12" zoomScale="102" zoomScaleNormal="100" zoomScaleSheetLayoutView="95" zoomScalePageLayoutView="102" workbookViewId="0">
      <selection activeCell="G19" sqref="G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5"/>
  <cols>
    <col min="1" max="1" width="12" customWidth="1"/>
    <col min="2" max="2" width="9" customWidth="1"/>
    <col min="3" max="3" width="10.5703125" customWidth="1"/>
    <col min="4" max="4" width="4.5703125" customWidth="1"/>
    <col min="5" max="5" width="10.85546875" customWidth="1"/>
    <col min="6" max="6" width="14.42578125" customWidth="1"/>
    <col min="7" max="7" width="37.7109375" customWidth="1"/>
    <col min="8" max="8" width="43.140625" customWidth="1"/>
    <col min="12" max="12" width="26.7109375" customWidth="1"/>
  </cols>
  <sheetData>
    <row r="1" spans="1:8" ht="15" customHeight="1">
      <c r="A1" s="61" t="s">
        <v>16</v>
      </c>
      <c r="B1" s="61"/>
      <c r="C1" s="61"/>
      <c r="D1" s="61"/>
      <c r="E1" s="61"/>
      <c r="F1" s="61"/>
      <c r="G1" s="61"/>
      <c r="H1" s="61"/>
    </row>
    <row r="2" spans="1:8" ht="15" customHeight="1">
      <c r="A2" s="61"/>
      <c r="B2" s="61"/>
      <c r="C2" s="61"/>
      <c r="D2" s="61"/>
      <c r="E2" s="61"/>
      <c r="F2" s="61"/>
      <c r="G2" s="61"/>
      <c r="H2" s="61"/>
    </row>
    <row r="3" spans="1:8" ht="15" customHeight="1">
      <c r="A3" s="61"/>
      <c r="B3" s="61"/>
      <c r="C3" s="61"/>
      <c r="D3" s="61"/>
      <c r="E3" s="61"/>
      <c r="F3" s="61"/>
      <c r="G3" s="61"/>
      <c r="H3" s="61"/>
    </row>
    <row r="4" spans="1:8" ht="7.5" customHeight="1">
      <c r="A4" s="62"/>
      <c r="B4" s="62"/>
      <c r="C4" s="62"/>
      <c r="D4" s="62"/>
      <c r="E4" s="62"/>
      <c r="F4" s="62"/>
      <c r="G4" s="62"/>
      <c r="H4" s="62"/>
    </row>
    <row r="6" spans="1:8" ht="24.95" customHeight="1">
      <c r="A6" s="65" t="s">
        <v>17</v>
      </c>
      <c r="B6" s="66"/>
      <c r="C6" s="66"/>
      <c r="D6" s="66"/>
      <c r="E6" s="26" t="s">
        <v>18</v>
      </c>
      <c r="F6" s="23" t="s">
        <v>19</v>
      </c>
    </row>
    <row r="7" spans="1:8" ht="24.95" customHeight="1">
      <c r="A7" s="65" t="s">
        <v>20</v>
      </c>
      <c r="B7" s="66"/>
      <c r="C7" s="66"/>
      <c r="D7" s="66"/>
      <c r="E7" s="28" t="s">
        <v>21</v>
      </c>
      <c r="F7" s="24">
        <v>2025</v>
      </c>
    </row>
    <row r="9" spans="1:8" ht="38.25" customHeight="1">
      <c r="A9" s="63" t="s">
        <v>22</v>
      </c>
      <c r="B9" s="63"/>
      <c r="C9" s="59" t="s">
        <v>23</v>
      </c>
      <c r="D9" s="60"/>
      <c r="E9" s="64"/>
      <c r="F9" s="18" t="s">
        <v>24</v>
      </c>
      <c r="G9" s="59" t="s">
        <v>25</v>
      </c>
      <c r="H9" s="60"/>
    </row>
    <row r="10" spans="1:8" ht="48.4" customHeight="1">
      <c r="A10" s="57" t="s">
        <v>26</v>
      </c>
      <c r="B10" s="58"/>
      <c r="C10" s="72" t="s">
        <v>27</v>
      </c>
      <c r="D10" s="73"/>
      <c r="E10" s="74"/>
      <c r="F10" s="35">
        <v>9</v>
      </c>
      <c r="G10" s="75" t="s">
        <v>28</v>
      </c>
      <c r="H10" s="76"/>
    </row>
    <row r="11" spans="1:8" ht="48.4" customHeight="1">
      <c r="A11" s="67" t="s">
        <v>29</v>
      </c>
      <c r="B11" s="68"/>
      <c r="C11" s="69" t="s">
        <v>30</v>
      </c>
      <c r="D11" s="70"/>
      <c r="E11" s="71"/>
      <c r="F11" s="30">
        <v>0.95</v>
      </c>
      <c r="G11" s="38" t="s">
        <v>31</v>
      </c>
      <c r="H11" s="37"/>
    </row>
    <row r="12" spans="1:8" ht="48.4" customHeight="1">
      <c r="A12" s="57" t="s">
        <v>29</v>
      </c>
      <c r="B12" s="58"/>
      <c r="C12" s="72" t="s">
        <v>32</v>
      </c>
      <c r="D12" s="73"/>
      <c r="E12" s="74"/>
      <c r="F12" s="22">
        <v>100</v>
      </c>
      <c r="G12" s="39" t="s">
        <v>33</v>
      </c>
      <c r="H12" s="36"/>
    </row>
    <row r="13" spans="1:8" ht="48.4" customHeight="1">
      <c r="A13" s="67" t="s">
        <v>34</v>
      </c>
      <c r="B13" s="68"/>
      <c r="C13" s="69" t="s">
        <v>35</v>
      </c>
      <c r="D13" s="70"/>
      <c r="E13" s="71"/>
      <c r="F13" s="29">
        <v>4.5</v>
      </c>
      <c r="G13" s="38" t="s">
        <v>36</v>
      </c>
      <c r="H13" s="37"/>
    </row>
    <row r="14" spans="1:8" ht="48.4" customHeight="1">
      <c r="A14" s="57" t="s">
        <v>34</v>
      </c>
      <c r="B14" s="58"/>
      <c r="C14" s="72" t="s">
        <v>37</v>
      </c>
      <c r="D14" s="73"/>
      <c r="E14" s="74"/>
      <c r="F14" s="30">
        <v>0.75</v>
      </c>
      <c r="G14" s="39" t="s">
        <v>38</v>
      </c>
      <c r="H14" s="36"/>
    </row>
    <row r="15" spans="1:8" ht="48.4" customHeight="1">
      <c r="A15" s="67" t="s">
        <v>34</v>
      </c>
      <c r="B15" s="68"/>
      <c r="C15" s="69" t="s">
        <v>39</v>
      </c>
      <c r="D15" s="70"/>
      <c r="E15" s="71"/>
      <c r="F15" s="30">
        <v>0.85</v>
      </c>
      <c r="G15" s="38" t="s">
        <v>40</v>
      </c>
      <c r="H15" s="37"/>
    </row>
    <row r="16" spans="1:8" ht="48.4" customHeight="1">
      <c r="A16" s="57" t="s">
        <v>41</v>
      </c>
      <c r="B16" s="58"/>
      <c r="C16" s="72" t="s">
        <v>42</v>
      </c>
      <c r="D16" s="73"/>
      <c r="E16" s="74"/>
      <c r="F16" s="30">
        <v>0.03</v>
      </c>
      <c r="G16" s="39" t="s">
        <v>43</v>
      </c>
      <c r="H16" s="36"/>
    </row>
    <row r="17" spans="1:12" ht="48.4" customHeight="1">
      <c r="A17" s="67" t="s">
        <v>41</v>
      </c>
      <c r="B17" s="68"/>
      <c r="C17" s="69" t="s">
        <v>44</v>
      </c>
      <c r="D17" s="70"/>
      <c r="E17" s="71"/>
      <c r="F17" s="30">
        <v>0.08</v>
      </c>
      <c r="G17" s="38" t="s">
        <v>45</v>
      </c>
      <c r="H17" s="37"/>
    </row>
    <row r="18" spans="1:12" ht="48.4" customHeight="1">
      <c r="A18" s="57" t="s">
        <v>41</v>
      </c>
      <c r="B18" s="58"/>
      <c r="C18" s="72" t="s">
        <v>46</v>
      </c>
      <c r="D18" s="73"/>
      <c r="E18" s="74"/>
      <c r="F18" s="30">
        <v>0.9</v>
      </c>
      <c r="G18" s="39" t="s">
        <v>47</v>
      </c>
      <c r="H18" s="36"/>
    </row>
    <row r="19" spans="1:12" ht="48.4" customHeight="1">
      <c r="A19" s="67" t="s">
        <v>48</v>
      </c>
      <c r="B19" s="68"/>
      <c r="C19" s="69" t="s">
        <v>49</v>
      </c>
      <c r="D19" s="70"/>
      <c r="E19" s="71"/>
      <c r="F19" s="30">
        <v>0.25</v>
      </c>
      <c r="G19" s="38" t="s">
        <v>50</v>
      </c>
      <c r="H19" s="37"/>
      <c r="L19" s="17"/>
    </row>
  </sheetData>
  <mergeCells count="28">
    <mergeCell ref="C13:E13"/>
    <mergeCell ref="C14:E14"/>
    <mergeCell ref="A19:B19"/>
    <mergeCell ref="C15:E15"/>
    <mergeCell ref="C16:E16"/>
    <mergeCell ref="A11:B11"/>
    <mergeCell ref="A12:B12"/>
    <mergeCell ref="A13:B13"/>
    <mergeCell ref="A14:B14"/>
    <mergeCell ref="A15:B15"/>
    <mergeCell ref="A16:B16"/>
    <mergeCell ref="A17:B17"/>
    <mergeCell ref="A18:B18"/>
    <mergeCell ref="C17:E17"/>
    <mergeCell ref="C18:E18"/>
    <mergeCell ref="C19:E19"/>
    <mergeCell ref="C11:E11"/>
    <mergeCell ref="C12:E12"/>
    <mergeCell ref="A10:B10"/>
    <mergeCell ref="G9:H9"/>
    <mergeCell ref="A1:H3"/>
    <mergeCell ref="A4:H4"/>
    <mergeCell ref="A9:B9"/>
    <mergeCell ref="C9:E9"/>
    <mergeCell ref="A6:D6"/>
    <mergeCell ref="A7:D7"/>
    <mergeCell ref="G10:H10"/>
    <mergeCell ref="C10:E10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930F-24CA-4A2A-92E0-93FFCDE8BD9B}">
  <sheetPr>
    <tabColor rgb="FFFFFF00"/>
    <pageSetUpPr fitToPage="1"/>
  </sheetPr>
  <dimension ref="A1:J22"/>
  <sheetViews>
    <sheetView showGridLines="0" showRowColHeaders="0" tabSelected="1" showRuler="0" view="pageLayout" zoomScale="130" zoomScaleNormal="85" zoomScalePageLayoutView="130" workbookViewId="0">
      <selection activeCell="C10" sqref="C10:D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5"/>
  <cols>
    <col min="1" max="1" width="12" customWidth="1"/>
    <col min="2" max="2" width="23.5703125" bestFit="1" customWidth="1"/>
    <col min="3" max="3" width="10.5703125" customWidth="1"/>
    <col min="4" max="4" width="12.7109375" customWidth="1"/>
    <col min="5" max="5" width="15.7109375" customWidth="1"/>
    <col min="6" max="6" width="17.42578125" customWidth="1"/>
    <col min="7" max="7" width="11.7109375" customWidth="1"/>
    <col min="8" max="8" width="12.7109375" customWidth="1"/>
    <col min="12" max="12" width="26.7109375" customWidth="1"/>
    <col min="13" max="13" width="19" bestFit="1" customWidth="1"/>
    <col min="14" max="14" width="23.28515625" bestFit="1" customWidth="1"/>
    <col min="15" max="15" width="14.5703125" bestFit="1" customWidth="1"/>
    <col min="16" max="16" width="14" bestFit="1" customWidth="1"/>
    <col min="17" max="17" width="10" bestFit="1" customWidth="1"/>
    <col min="18" max="18" width="8.7109375" customWidth="1"/>
  </cols>
  <sheetData>
    <row r="1" spans="1:10" ht="15" customHeight="1">
      <c r="A1" s="61" t="s">
        <v>16</v>
      </c>
      <c r="B1" s="61"/>
      <c r="C1" s="61"/>
      <c r="D1" s="61"/>
      <c r="E1" s="61"/>
      <c r="F1" s="61"/>
      <c r="G1" s="61"/>
      <c r="H1" s="61"/>
    </row>
    <row r="2" spans="1:10" ht="15" customHeight="1">
      <c r="A2" s="61"/>
      <c r="B2" s="61"/>
      <c r="C2" s="61"/>
      <c r="D2" s="61"/>
      <c r="E2" s="61"/>
      <c r="F2" s="61"/>
      <c r="G2" s="61"/>
      <c r="H2" s="61"/>
    </row>
    <row r="3" spans="1:10" ht="15" customHeight="1">
      <c r="A3" s="61"/>
      <c r="B3" s="61"/>
      <c r="C3" s="61"/>
      <c r="D3" s="61"/>
      <c r="E3" s="61"/>
      <c r="F3" s="61"/>
      <c r="G3" s="61"/>
      <c r="H3" s="61"/>
    </row>
    <row r="4" spans="1:10" ht="7.5" customHeight="1">
      <c r="A4" s="62"/>
      <c r="B4" s="62"/>
      <c r="C4" s="62"/>
      <c r="D4" s="62"/>
      <c r="E4" s="62"/>
      <c r="F4" s="62"/>
      <c r="G4" s="62"/>
      <c r="H4" s="62"/>
    </row>
    <row r="6" spans="1:10" ht="22.5" customHeight="1">
      <c r="A6" s="65" t="s">
        <v>17</v>
      </c>
      <c r="B6" s="66"/>
      <c r="C6" s="66"/>
      <c r="D6" s="66"/>
      <c r="E6" s="66"/>
      <c r="F6" s="66"/>
      <c r="G6" s="26" t="str">
        <f>Metrics!E6</f>
        <v>John</v>
      </c>
      <c r="H6" s="25" t="str">
        <f>Metrics!F6</f>
        <v>Doe</v>
      </c>
    </row>
    <row r="7" spans="1:10" ht="22.5" customHeight="1">
      <c r="A7" s="65" t="s">
        <v>51</v>
      </c>
      <c r="B7" s="66"/>
      <c r="C7" s="66"/>
      <c r="D7" s="66"/>
      <c r="E7" s="66"/>
      <c r="F7" s="66"/>
      <c r="G7" s="27" t="str">
        <f>Metrics!E7</f>
        <v>March</v>
      </c>
      <c r="H7" s="24">
        <f>Metrics!F7</f>
        <v>2025</v>
      </c>
    </row>
    <row r="9" spans="1:10" ht="30" customHeight="1">
      <c r="A9" s="33" t="s">
        <v>52</v>
      </c>
      <c r="B9" s="34" t="s">
        <v>23</v>
      </c>
      <c r="C9" s="79" t="s">
        <v>53</v>
      </c>
      <c r="D9" s="80"/>
      <c r="E9" s="18" t="s">
        <v>54</v>
      </c>
      <c r="F9" s="18" t="s">
        <v>55</v>
      </c>
      <c r="G9" s="18" t="s">
        <v>56</v>
      </c>
      <c r="H9" s="18" t="s">
        <v>57</v>
      </c>
    </row>
    <row r="10" spans="1:10" ht="21.6" customHeight="1">
      <c r="A10" s="19" t="str">
        <f>Metrics!A10</f>
        <v>People</v>
      </c>
      <c r="B10" s="19" t="str">
        <f>Metrics!C10</f>
        <v>Learning &amp; Versatility</v>
      </c>
      <c r="C10" s="77" t="s">
        <v>58</v>
      </c>
      <c r="D10" s="78"/>
      <c r="E10" s="43">
        <f>Metrics!F10</f>
        <v>9</v>
      </c>
      <c r="F10" s="21">
        <v>6</v>
      </c>
      <c r="G10" s="40">
        <v>0.1</v>
      </c>
      <c r="H10" s="46">
        <f>10%*IF(F10&gt;=E10,10,IF(F10&gt;=(E10*0.7),7,IF(F10&gt;=(E10/2),5,0)))</f>
        <v>0.5</v>
      </c>
    </row>
    <row r="11" spans="1:10" ht="21.6" customHeight="1">
      <c r="A11" s="19" t="str">
        <f>Metrics!A11</f>
        <v>Production</v>
      </c>
      <c r="B11" s="19" t="str">
        <f>Metrics!C11</f>
        <v>Adherence to Process (%)</v>
      </c>
      <c r="C11" s="77" t="s">
        <v>59</v>
      </c>
      <c r="D11" s="78"/>
      <c r="E11" s="44">
        <f>Metrics!F11</f>
        <v>0.95</v>
      </c>
      <c r="F11" s="30">
        <v>0.85</v>
      </c>
      <c r="G11" s="40">
        <v>0.15</v>
      </c>
      <c r="H11" s="46">
        <f>10%*IF(F11&gt;=0.95,10,IF(F11&gt;=0.9,7,IF(F11&gt;=0.85,5,0)))</f>
        <v>0.5</v>
      </c>
    </row>
    <row r="12" spans="1:10" ht="21.6" customHeight="1">
      <c r="A12" s="19" t="str">
        <f>Metrics!A12</f>
        <v>Production</v>
      </c>
      <c r="B12" s="19" t="str">
        <f>Metrics!C12</f>
        <v>Calls/Day</v>
      </c>
      <c r="C12" s="77" t="s">
        <v>60</v>
      </c>
      <c r="D12" s="78"/>
      <c r="E12" s="45">
        <f>Metrics!F12</f>
        <v>100</v>
      </c>
      <c r="F12" s="21">
        <v>90</v>
      </c>
      <c r="G12" s="40">
        <v>0.1</v>
      </c>
      <c r="H12" s="46">
        <f>10%*IF(F12&gt;=E12,10,IF(F12&gt;=(E12*0.8),7,IF(F12&gt;=(E12*0.6),5,0)))</f>
        <v>0.70000000000000007</v>
      </c>
    </row>
    <row r="13" spans="1:10" ht="21.6" customHeight="1">
      <c r="A13" s="19" t="str">
        <f>Metrics!A13</f>
        <v>Pt Experience</v>
      </c>
      <c r="B13" s="19" t="str">
        <f>Metrics!C13</f>
        <v>Active Listening Score (1-5)</v>
      </c>
      <c r="C13" s="77" t="s">
        <v>61</v>
      </c>
      <c r="D13" s="78"/>
      <c r="E13" s="43">
        <f>Metrics!F13</f>
        <v>4.5</v>
      </c>
      <c r="F13" s="21">
        <v>4.4000000000000004</v>
      </c>
      <c r="G13" s="40">
        <v>0.1</v>
      </c>
      <c r="H13" s="46">
        <f>10%*IF(F13&gt;=E13,10,IF(F13&gt;=(E13*0.8),7,IF(F13&gt;=(E13*0.7),5,0)))</f>
        <v>0.70000000000000007</v>
      </c>
      <c r="J13" s="32"/>
    </row>
    <row r="14" spans="1:10" ht="21.6" customHeight="1">
      <c r="A14" s="19" t="str">
        <f>Metrics!A14</f>
        <v>Pt Experience</v>
      </c>
      <c r="B14" s="19" t="str">
        <f>Metrics!C14</f>
        <v>First Call Resolution (%)</v>
      </c>
      <c r="C14" s="77" t="s">
        <v>62</v>
      </c>
      <c r="D14" s="78"/>
      <c r="E14" s="44">
        <f>Metrics!F14</f>
        <v>0.75</v>
      </c>
      <c r="F14" s="30">
        <v>0.7</v>
      </c>
      <c r="G14" s="40">
        <v>0.1</v>
      </c>
      <c r="H14" s="46">
        <f>10%*IF(F14&gt;=E14,10,IF(F14&gt;=(E14*0.9),7,IF(F14&gt;=(E14*0.8),5,0)))</f>
        <v>0.70000000000000007</v>
      </c>
      <c r="J14" s="32"/>
    </row>
    <row r="15" spans="1:10" ht="21.6" customHeight="1">
      <c r="A15" s="19" t="str">
        <f>Metrics!A15</f>
        <v>Pt Experience</v>
      </c>
      <c r="B15" s="19" t="str">
        <f>Metrics!C15</f>
        <v>Patient Satisfaction (%)</v>
      </c>
      <c r="C15" s="77" t="s">
        <v>63</v>
      </c>
      <c r="D15" s="78"/>
      <c r="E15" s="44">
        <f>Metrics!F15</f>
        <v>0.85</v>
      </c>
      <c r="F15" s="30">
        <v>0.8</v>
      </c>
      <c r="G15" s="40">
        <v>0.05</v>
      </c>
      <c r="H15" s="46">
        <f>10%*IF(F15&gt;=E15,10,IF(F15&gt;=(E15*0.9),6,0))</f>
        <v>0.60000000000000009</v>
      </c>
    </row>
    <row r="16" spans="1:10" ht="21.6" customHeight="1">
      <c r="A16" s="19" t="str">
        <f>Metrics!A16</f>
        <v>Quality</v>
      </c>
      <c r="B16" s="19" t="str">
        <f>Metrics!C16</f>
        <v>Bad Call Ratio (%)</v>
      </c>
      <c r="C16" s="77" t="s">
        <v>64</v>
      </c>
      <c r="D16" s="78"/>
      <c r="E16" s="44">
        <f>Metrics!F16</f>
        <v>0.03</v>
      </c>
      <c r="F16" s="30">
        <v>4.4999999999999998E-2</v>
      </c>
      <c r="G16" s="40">
        <v>0.05</v>
      </c>
      <c r="H16" s="46">
        <f>10%*IF(F16&lt;=E16,10,IF(F16&lt;=(E16*1.5),6,0))</f>
        <v>0.60000000000000009</v>
      </c>
    </row>
    <row r="17" spans="1:8" ht="21.6" customHeight="1">
      <c r="A17" s="19" t="str">
        <f>Metrics!A17</f>
        <v>Quality</v>
      </c>
      <c r="B17" s="19" t="str">
        <f>Metrics!C17</f>
        <v>Escalation Rate (%)</v>
      </c>
      <c r="C17" s="77" t="s">
        <v>65</v>
      </c>
      <c r="D17" s="78"/>
      <c r="E17" s="44">
        <f>Metrics!F17</f>
        <v>0.08</v>
      </c>
      <c r="F17" s="30">
        <v>7.9000000000000001E-2</v>
      </c>
      <c r="G17" s="40">
        <v>0.05</v>
      </c>
      <c r="H17" s="46">
        <f>10%*IF(F17&lt;=E17,10,IF(F17&lt;=(E17*1.2),6,0))</f>
        <v>1</v>
      </c>
    </row>
    <row r="18" spans="1:8" ht="21.6" customHeight="1">
      <c r="A18" s="19" t="str">
        <f>Metrics!A18</f>
        <v>Quality</v>
      </c>
      <c r="B18" s="19" t="str">
        <f>Metrics!C18</f>
        <v>Quality Score (%)</v>
      </c>
      <c r="C18" s="77" t="s">
        <v>66</v>
      </c>
      <c r="D18" s="78"/>
      <c r="E18" s="44">
        <f>Metrics!F18</f>
        <v>0.9</v>
      </c>
      <c r="F18" s="30">
        <v>0.9</v>
      </c>
      <c r="G18" s="40">
        <v>0.2</v>
      </c>
      <c r="H18" s="46">
        <f>10%*IF(F18&gt;=E18,10,IF(F18&gt;=(E18*0.9),8,IF(F18&gt;=(E18*0.8),5,0)))</f>
        <v>1</v>
      </c>
    </row>
    <row r="19" spans="1:8" ht="21.6" customHeight="1">
      <c r="A19" s="19" t="str">
        <f>Metrics!A19</f>
        <v>Revenue</v>
      </c>
      <c r="B19" s="19" t="str">
        <f>Metrics!C19</f>
        <v>Conversion Rate (%)</v>
      </c>
      <c r="C19" s="77" t="s">
        <v>67</v>
      </c>
      <c r="D19" s="78"/>
      <c r="E19" s="44">
        <f>Metrics!F19</f>
        <v>0.25</v>
      </c>
      <c r="F19" s="30">
        <v>0.2</v>
      </c>
      <c r="G19" s="40">
        <v>0.1</v>
      </c>
      <c r="H19" s="46">
        <f>10%*IF(F19&gt;=E19,10,IF(F19&gt;=(E19*0.8),7,IF(F19&gt;=(E19*0.6),5,0)))</f>
        <v>0.70000000000000007</v>
      </c>
    </row>
    <row r="20" spans="1:8" ht="21.6" customHeight="1">
      <c r="A20" s="5"/>
      <c r="B20" s="5"/>
      <c r="C20" s="5"/>
      <c r="D20" s="5"/>
      <c r="E20" s="5"/>
      <c r="F20" s="47" t="s">
        <v>68</v>
      </c>
      <c r="G20" s="48">
        <f>SUM(G10:G19)</f>
        <v>1.0000000000000002</v>
      </c>
      <c r="H20" s="5"/>
    </row>
    <row r="21" spans="1:8" ht="21.6" customHeight="1">
      <c r="A21" s="5"/>
      <c r="B21" s="5"/>
      <c r="C21" s="5"/>
      <c r="D21" s="5"/>
      <c r="E21" s="5"/>
      <c r="F21" s="5"/>
      <c r="G21" s="20" t="s">
        <v>69</v>
      </c>
      <c r="H21" s="31">
        <f>SUMPRODUCT(G10:G19,H10:H19)</f>
        <v>0.71500000000000008</v>
      </c>
    </row>
    <row r="22" spans="1:8">
      <c r="A22" s="5"/>
      <c r="B22" s="5"/>
      <c r="C22" s="5"/>
      <c r="D22" s="5"/>
      <c r="E22" s="5"/>
      <c r="F22" s="5"/>
      <c r="G22" s="5"/>
      <c r="H22" s="5"/>
    </row>
  </sheetData>
  <sortState xmlns:xlrd2="http://schemas.microsoft.com/office/spreadsheetml/2017/richdata2" ref="A10:H19">
    <sortCondition ref="A10:A19"/>
    <sortCondition ref="C10:C19"/>
  </sortState>
  <mergeCells count="15">
    <mergeCell ref="C19:D19"/>
    <mergeCell ref="A1:H3"/>
    <mergeCell ref="A4:H4"/>
    <mergeCell ref="A6:F6"/>
    <mergeCell ref="A7:F7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</mergeCells>
  <conditionalFormatting sqref="G20">
    <cfRule type="cellIs" dxfId="1" priority="2" operator="lessThan">
      <formula>1</formula>
    </cfRule>
    <cfRule type="cellIs" dxfId="0" priority="1" operator="greaterThan">
      <formula>1</formula>
    </cfRule>
  </conditionalFormatting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Vance</cp:lastModifiedBy>
  <cp:revision/>
  <dcterms:created xsi:type="dcterms:W3CDTF">2025-03-27T21:45:55Z</dcterms:created>
  <dcterms:modified xsi:type="dcterms:W3CDTF">2026-01-08T13:48:01Z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2025-04-23T12:06:04Z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8e96afcd-c927-4873-be9b-8fbe8478e1b6</vt:lpwstr>
  </property>
  <property fmtid="{D5CDD505-2E9C-101B-9397-08002B2CF9AE}" pid="7" name="MSIP_Label_defa4170-0d19-0005-0004-bc88714345d2_ActionId">
    <vt:lpwstr>4547eeb7-e0b1-46ac-9ae9-cdc623ed1355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